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30072 - 17.03. - ZCU - Výpočetní technika (III.) 022 - 2023 MC Basl příslušenství nacenění Holub\Odevzdání\"/>
    </mc:Choice>
  </mc:AlternateContent>
  <xr:revisionPtr revIDLastSave="0" documentId="13_ncr:1_{145BE61A-55D1-4BFE-AED7-CA45B8DFB1B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technika'!$B$1:$V$25</definedName>
  </definedNames>
  <calcPr calcId="191029"/>
</workbook>
</file>

<file path=xl/calcChain.xml><?xml version="1.0" encoding="utf-8"?>
<calcChain xmlns="http://schemas.openxmlformats.org/spreadsheetml/2006/main">
  <c r="S12" i="1" l="1"/>
  <c r="S16" i="1"/>
  <c r="S17" i="1"/>
  <c r="S18" i="1"/>
  <c r="T21" i="1"/>
  <c r="T10" i="1"/>
  <c r="S11" i="1"/>
  <c r="P10" i="1"/>
  <c r="P11" i="1"/>
  <c r="P12" i="1"/>
  <c r="P13" i="1"/>
  <c r="P14" i="1"/>
  <c r="P15" i="1"/>
  <c r="P16" i="1"/>
  <c r="P17" i="1"/>
  <c r="P18" i="1"/>
  <c r="P19" i="1"/>
  <c r="P20" i="1"/>
  <c r="P21" i="1"/>
  <c r="S10" i="1"/>
  <c r="S13" i="1"/>
  <c r="T13" i="1"/>
  <c r="S14" i="1"/>
  <c r="T14" i="1"/>
  <c r="S15" i="1"/>
  <c r="T15" i="1"/>
  <c r="S19" i="1"/>
  <c r="T19" i="1"/>
  <c r="S20" i="1"/>
  <c r="T20" i="1"/>
  <c r="S21" i="1"/>
  <c r="S8" i="1"/>
  <c r="P8" i="1"/>
  <c r="T16" i="1" l="1"/>
  <c r="T18" i="1"/>
  <c r="T12" i="1"/>
  <c r="T17" i="1"/>
  <c r="T11" i="1"/>
  <c r="T8" i="1"/>
  <c r="P9" i="1" l="1"/>
  <c r="S9" i="1"/>
  <c r="T9" i="1"/>
  <c r="P7" i="1"/>
  <c r="Q24" i="1" s="1"/>
  <c r="T7" i="1" l="1"/>
  <c r="S7" i="1" l="1"/>
  <c r="R24" i="1" s="1"/>
</calcChain>
</file>

<file path=xl/sharedStrings.xml><?xml version="1.0" encoding="utf-8"?>
<sst xmlns="http://schemas.openxmlformats.org/spreadsheetml/2006/main" count="131" uniqueCount="89">
  <si>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</si>
  <si>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</si>
  <si>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</si>
  <si>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</si>
  <si>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</si>
  <si>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</si>
  <si>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</si>
  <si>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</si>
  <si>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</si>
  <si>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</si>
  <si>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</si>
  <si>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</si>
  <si>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</si>
  <si>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</si>
  <si>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</si>
  <si>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</si>
  <si>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</si>
  <si>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</si>
  <si>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</si>
  <si>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</si>
  <si>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</si>
  <si>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</si>
  <si>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</si>
  <si>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</si>
  <si>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</si>
  <si>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</si>
  <si>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</si>
  <si>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</si>
  <si>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</si>
  <si>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</si>
  <si>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</si>
  <si>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</si>
  <si>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</si>
  <si>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</si>
  <si>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</si>
  <si>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</si>
  <si>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</si>
  <si>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>Ing. Jiří Basl, Ph.D.,
Tel.: 37763 4249,
603 216 039</t>
  </si>
  <si>
    <t>Univerzitní 26,
301 00 Plzeň,
Fakulta elektrotechnická - Katedra elektroniky a informačních technologií,
místnost EK 502</t>
  </si>
  <si>
    <t xml:space="preserve">Příloha č. 2 Kupní smlouvy - technická specifikace
Výpočetní technika (III.) 022 - 2023 </t>
  </si>
  <si>
    <t>Monitor FHD 27''</t>
  </si>
  <si>
    <t>pí. Brunclíková, Weberová Hamáčková EC309</t>
  </si>
  <si>
    <t>Záruka na zboží min. 36 měsíců.</t>
  </si>
  <si>
    <t>Monitor FHD o úhlopříčce 27''. 
Nativní rozlišení min. 1920x1080. 
Technologie IPS. 
Poměr stran 16:9.
Frekvence min. 75Hz.
Jas min. 250cd/m2.
Kontrast 1000:1. 
Nastavitelná výška a sklon.
Rozhraní min.: DisplayPort 1.2, HDMI 1.4 a VGA.
Součástí dodávky datový kabel Display port.
Záruka min. 36 měsíců.</t>
  </si>
  <si>
    <t>Dokovací stanice USB-C</t>
  </si>
  <si>
    <t>Replikátor portů USB-C</t>
  </si>
  <si>
    <t>Kompatibilní s notebookem Dell XPS 13 Plus 9320. 
Možnost dobíjení notebooku přes dokovací stanici. 
Porty min..:  2x DisplayPort, 1x HDMI, 2x USB 3.1 Gen 1 - 9 pin USB Type A, 1x USB-C, 1x USB-C 3.1 Gen 2 - 24 pin USB-C, 1x Ethernet 1000 - RJ-45,  1x USB 3.1 Gen 1 with PowerShare - 9 pin USB Type A.</t>
  </si>
  <si>
    <t>Replikátor portů USB-C, přenosný. 
Kompatibilní s notebookem Dell XPS 13 Plus 9320. 
Válcové provedení (puk).
Délka kabelu cca 120 mm, možnost zasunout kabel do replikátoru. 
Porty min.: 2x USB 3.1 Gen 2 - 4 pin USB Type, 1x USB-C 3.1 Gen 2 - 24 pin USB-C, 1x displej / video - HDMI - 19 pin HDMI Type A, 1x displej / video - VGA - 15 pin D-Sub (DB-15), 1x displej / video - DisplayPort - 20 pin DisplayPort, 1x síť - Ethernet 1000 - RJ-45.</t>
  </si>
  <si>
    <t>USB / RS232 adaptér</t>
  </si>
  <si>
    <t>Externí disk</t>
  </si>
  <si>
    <t>Bezdrátová 3D myš</t>
  </si>
  <si>
    <t>Vertikální bezdrátová myš</t>
  </si>
  <si>
    <t>Drátová ergonomická myš</t>
  </si>
  <si>
    <t>Ergonomická vertikální myš</t>
  </si>
  <si>
    <t>Malá PC klávesnice</t>
  </si>
  <si>
    <t>PC klávesnice</t>
  </si>
  <si>
    <t>Monitor 24'' 16:10</t>
  </si>
  <si>
    <t>Kabel Display port</t>
  </si>
  <si>
    <t>Batoh na notebook</t>
  </si>
  <si>
    <t>Laserová myš s podložkou</t>
  </si>
  <si>
    <t>USB / RS232 adaptér, obsahuje čip FTDI, obsahuje krátký kabel na straně USB.</t>
  </si>
  <si>
    <t>Externí disk, rozhraní USB 3.0, kapacita min. 500GB, formát 2,5''.</t>
  </si>
  <si>
    <t>Bezdrátová 3D myš. 
Citlivost min. 7200 DPI, min. 2 tlačítka, min. 6 stupňů volnosti, kompatibilita se SW Solidworks a Altium. Integrovaná nabíjecí baterie, výdrž až 1 měsíc. 
2 možnosti připojení - USB přijímač a USB kabel. 
Hmotnost max. 500 g.
Součástí přepravní pouzdro.</t>
  </si>
  <si>
    <t xml:space="preserve">Vertikální bezdrátová myš. 
Integrovaná Li baterie. 
Nabíjení přes USB. 
Citlivost nastavitelná 800, 1000 a 1600 DPI. 
Dosah min. 10 m. </t>
  </si>
  <si>
    <t>Drátová ergonomická myš, min. 6 tlačítek a kolečko, z toho min. 5 tlačítek programovatelných. 
Nastavitelné rozlišení 1000/1600/2400/3200. 
Rozhraní USB. 
Funguje na libovolném poruchu i bez podložky. 
Boční panely s protiskluzovou vrstvou.</t>
  </si>
  <si>
    <t>Drátová optická myš s ergonomickým vertikálním designem.  
Díky ergonomickému vertikálnímu provedení se snižuje míra námahy na rameno a zápěstí. 
Pohodlná opěrka na palec s pryžovou vrstvou pro perfektní uchopení.  
Tlačítko volby rychlosti (1000/1600 DPI). 
Min. 2 tlačítka pro palec - zpět a další. 
Modré LED osvetlení.
Rozhraní USB. 
Kabel o délce 150 - 200 cm.</t>
  </si>
  <si>
    <t>Malá PC klávesnice. Rozhraní USB. Bez numerických kláves. Rozměry přibližně 303 x 178 x 35 mm.</t>
  </si>
  <si>
    <t>Klasická kancelářská PC klávesnice. Rozhraní USB. Pohodlné multimediální klávesy umožňují snadný přístup k funkcím, jako je přehrávání, pozastavování, rychlý posuv vzad či vpřed a ovládání hlasitosti.</t>
  </si>
  <si>
    <t>Datový kabel k monitoru typu Display port, zlacené konektory.</t>
  </si>
  <si>
    <t>Monitor o úhlopříčce 24''. 
Nativní rozlišení min. 1920x1200. 
Technologie IPS. 
Poměr stran 16:10.
Odezva max. 5 ms.
Frekvence min. 60Hz.
Jas min. 250 cd/m2.
Kontrast 1000:1. 
Rozhraní min.: Display port 1.2, HDMI 1.4, VGA. USB Hub. 
Součástí dodávky datové kabely HDMI a Display port. 
Nastavitelná výška, pivot.
Záruka min. 36 měsíců.</t>
  </si>
  <si>
    <t>Batoh na notebook s maximální uhlopříčkou do 17", materiál recyklovaný plast, objem 19 - 21 l, hmotnost do 800 g, barva nejlépe černá. Voděodolné provedení.</t>
  </si>
  <si>
    <t>Laserová myš s podložkou. 
Symetrické provedení, drátová, rozhraní USB. 
Rozlišení do 3200 DPI, min. 5 tlačítek. 
Možnost změny DPI pomocí tlačítek. 
Funkce na libovolném povrchu bez podložky.
Záruka min. 36 měsíců.
Součástí dodávky podložka pod myš.</t>
  </si>
  <si>
    <t>DELL dokovací stanice WD19S 130W USB-C (210-AZBX), záruka 24 měsíců</t>
  </si>
  <si>
    <t>DELL mobilní adaptér USB-C – DA310 (470-AEUP), záruka 24 měsíců</t>
  </si>
  <si>
    <t>VERBATIM SmartDisk 2,5" 500GB USB 3.0, záruka 24 měsíců</t>
  </si>
  <si>
    <t>3DCONNEXION SpaceMouse Wireless (3DX-700066), záruka 24 měsíců</t>
  </si>
  <si>
    <t>ACER vertikální bezdrátová myš (HP.EXPBG.009), záruka 24 měsíců</t>
  </si>
  <si>
    <t>TRUST Verto Ergonomic (22885), záruka 24 měsíců</t>
  </si>
  <si>
    <t>AMEI Keyboard AM-K2001W CZECH Slim (AMEI AM-K2001W), záruka 24 měsíců</t>
  </si>
  <si>
    <t>DELL KB216 (580-ADGP), záruka 24 měsíců</t>
  </si>
  <si>
    <t>DELL 24" P2423 (210-BDFS), záruka 36 měsíců</t>
  </si>
  <si>
    <t>PREMIUMCORD kabel DisplayPort-DisplayPort, M/M, propojovací, 2m, černý, v1.4 (kport8-02), záruka 24 měíců</t>
  </si>
  <si>
    <t>DELL Ecoloop Pro Backpack 17'' (460-BDLE), záruka 24 měsíců</t>
  </si>
  <si>
    <t>ATEN USB - RS 232 převodník Aten (UC-232A), záruka 24 měsíců</t>
  </si>
  <si>
    <t>HP LCD P27h G5 27" (64W41AA#ABB) záruka 36 měsíců</t>
  </si>
  <si>
    <t>https://support.hp.com/emea_middle_east-en/document/c08412269</t>
  </si>
  <si>
    <t>https://dl.dell.com/content/manual30697371-dell-p2423-monitor-user-s-guide.pdf?language=en-us</t>
  </si>
  <si>
    <t>Dell Laserová myš MS3220 černá USB + podložka (570-ABHN) + PREMIUMCORD podložka pod myš 3mm, černá (pmt-black),záruka 36 měsíců</t>
  </si>
  <si>
    <t>ASUS myš P305 TUF GAMING M3 (90MP01J0-B0UA00),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</si>
</sst>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26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5" fillId="6" borderId="17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left" vertical="center" wrapText="1" indent="1"/>
    </xf>
    <xf numFmtId="0" fontId="26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15" fillId="6" borderId="15" xfId="0" applyFont="1" applyFill="1" applyBorder="1" applyAlignment="1">
      <alignment horizontal="left" vertical="center" wrapText="1" indent="1"/>
    </xf>
    <xf numFmtId="0" fontId="10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15" fillId="6" borderId="23" xfId="0" applyFont="1" applyFill="1" applyBorder="1" applyAlignment="1">
      <alignment horizontal="left" vertical="center" wrapText="1" indent="1"/>
    </xf>
    <xf numFmtId="0" fontId="26" fillId="4" borderId="23" xfId="0" applyFont="1" applyFill="1" applyBorder="1" applyAlignment="1">
      <alignment horizontal="center" vertical="center" wrapText="1"/>
    </xf>
    <xf numFmtId="0" fontId="15" fillId="6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26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1"/>
  <sheetViews>
    <sheetView tabSelected="1" topLeftCell="G16" zoomScale="70" zoomScaleNormal="70" workbookViewId="0">
      <selection activeCell="Q27" sqref="Q2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96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28515625" bestFit="1" customWidth="1"/>
    <col min="12" max="12" width="32.5703125" customWidth="1"/>
    <col min="13" max="13" width="23.5703125" customWidth="1"/>
    <col min="14" max="14" width="39.5703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121" t="s">
        <v>39</v>
      </c>
      <c r="C1" s="122"/>
      <c r="D1" s="122"/>
      <c r="E1"/>
      <c r="G1" s="41"/>
      <c r="V1"/>
    </row>
    <row r="2" spans="1:22" ht="18" customHeight="1" x14ac:dyDescent="0.25">
      <c r="C2"/>
      <c r="D2" s="9"/>
      <c r="E2" s="10"/>
      <c r="G2" s="125"/>
      <c r="H2" s="126"/>
      <c r="I2" s="126"/>
      <c r="J2" s="126"/>
      <c r="K2" s="126"/>
      <c r="L2" s="126"/>
      <c r="M2" s="126"/>
      <c r="N2" s="12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0"/>
      <c r="E3" s="110"/>
      <c r="F3" s="110"/>
      <c r="G3" s="126"/>
      <c r="H3" s="126"/>
      <c r="I3" s="126"/>
      <c r="J3" s="126"/>
      <c r="K3" s="126"/>
      <c r="L3" s="126"/>
      <c r="M3" s="126"/>
      <c r="N3" s="12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0"/>
      <c r="E4" s="110"/>
      <c r="F4" s="110"/>
      <c r="G4" s="110"/>
      <c r="H4" s="11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23" t="s">
        <v>2</v>
      </c>
      <c r="H5" s="12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36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109" t="s">
        <v>7</v>
      </c>
      <c r="T6" s="109" t="s">
        <v>8</v>
      </c>
      <c r="U6" s="34" t="s">
        <v>25</v>
      </c>
      <c r="V6" s="34" t="s">
        <v>26</v>
      </c>
    </row>
    <row r="7" spans="1:22" ht="198.75" customHeight="1" thickTop="1" thickBot="1" x14ac:dyDescent="0.3">
      <c r="A7" s="20"/>
      <c r="B7" s="42">
        <v>1</v>
      </c>
      <c r="C7" s="43" t="s">
        <v>40</v>
      </c>
      <c r="D7" s="44">
        <v>6</v>
      </c>
      <c r="E7" s="45" t="s">
        <v>34</v>
      </c>
      <c r="F7" s="59" t="s">
        <v>43</v>
      </c>
      <c r="G7" s="111" t="s">
        <v>84</v>
      </c>
      <c r="H7" s="113" t="s">
        <v>85</v>
      </c>
      <c r="I7" s="46" t="s">
        <v>33</v>
      </c>
      <c r="J7" s="47" t="s">
        <v>35</v>
      </c>
      <c r="K7" s="48"/>
      <c r="L7" s="49" t="s">
        <v>42</v>
      </c>
      <c r="M7" s="50" t="s">
        <v>37</v>
      </c>
      <c r="N7" s="58" t="s">
        <v>38</v>
      </c>
      <c r="O7" s="51">
        <v>21</v>
      </c>
      <c r="P7" s="52">
        <f t="shared" ref="P7:P21" si="0">D7*Q7</f>
        <v>23400</v>
      </c>
      <c r="Q7" s="53">
        <v>3900</v>
      </c>
      <c r="R7" s="114">
        <v>3900</v>
      </c>
      <c r="S7" s="54">
        <f t="shared" ref="S7:S21" si="1">D7*R7</f>
        <v>23400</v>
      </c>
      <c r="T7" s="55" t="str">
        <f>IF(ISNUMBER(R7), IF(R7&gt;Q7,"NEVYHOVUJE","VYHOVUJE")," ")</f>
        <v>VYHOVUJE</v>
      </c>
      <c r="U7" s="56" t="s">
        <v>41</v>
      </c>
      <c r="V7" s="57" t="s">
        <v>11</v>
      </c>
    </row>
    <row r="8" spans="1:22" ht="101.25" customHeight="1" thickTop="1" thickBot="1" x14ac:dyDescent="0.3">
      <c r="A8" s="20"/>
      <c r="B8" s="60">
        <v>2</v>
      </c>
      <c r="C8" s="61" t="s">
        <v>44</v>
      </c>
      <c r="D8" s="62">
        <v>1</v>
      </c>
      <c r="E8" s="63" t="s">
        <v>34</v>
      </c>
      <c r="F8" s="64" t="s">
        <v>46</v>
      </c>
      <c r="G8" s="111" t="s">
        <v>72</v>
      </c>
      <c r="H8" s="65" t="s">
        <v>35</v>
      </c>
      <c r="I8" s="127" t="s">
        <v>33</v>
      </c>
      <c r="J8" s="129" t="s">
        <v>35</v>
      </c>
      <c r="K8" s="131"/>
      <c r="L8" s="119"/>
      <c r="M8" s="133" t="s">
        <v>37</v>
      </c>
      <c r="N8" s="135" t="s">
        <v>38</v>
      </c>
      <c r="O8" s="136">
        <v>21</v>
      </c>
      <c r="P8" s="66">
        <f t="shared" si="0"/>
        <v>4120</v>
      </c>
      <c r="Q8" s="67">
        <v>4120</v>
      </c>
      <c r="R8" s="114">
        <v>3080</v>
      </c>
      <c r="S8" s="68">
        <f t="shared" si="1"/>
        <v>3080</v>
      </c>
      <c r="T8" s="69" t="str">
        <f>IF(ISNUMBER(R8), IF(R8&gt;Q8,"NEVYHOVUJE","VYHOVUJE")," ")</f>
        <v>VYHOVUJE</v>
      </c>
      <c r="U8" s="117"/>
      <c r="V8" s="115" t="s">
        <v>13</v>
      </c>
    </row>
    <row r="9" spans="1:22" ht="165" customHeight="1" thickTop="1" thickBot="1" x14ac:dyDescent="0.3">
      <c r="A9" s="20"/>
      <c r="B9" s="80">
        <v>3</v>
      </c>
      <c r="C9" s="81" t="s">
        <v>45</v>
      </c>
      <c r="D9" s="82">
        <v>1</v>
      </c>
      <c r="E9" s="83" t="s">
        <v>34</v>
      </c>
      <c r="F9" s="84" t="s">
        <v>47</v>
      </c>
      <c r="G9" s="111" t="s">
        <v>73</v>
      </c>
      <c r="H9" s="85" t="s">
        <v>35</v>
      </c>
      <c r="I9" s="128"/>
      <c r="J9" s="130"/>
      <c r="K9" s="132"/>
      <c r="L9" s="120"/>
      <c r="M9" s="134"/>
      <c r="N9" s="134"/>
      <c r="O9" s="137"/>
      <c r="P9" s="86">
        <f t="shared" si="0"/>
        <v>2420</v>
      </c>
      <c r="Q9" s="87">
        <v>2420</v>
      </c>
      <c r="R9" s="114">
        <v>1650</v>
      </c>
      <c r="S9" s="88">
        <f t="shared" si="1"/>
        <v>1650</v>
      </c>
      <c r="T9" s="89" t="str">
        <f>IF(ISNUMBER(R9), IF(R9&gt;Q9,"NEVYHOVUJE","VYHOVUJE")," ")</f>
        <v>VYHOVUJE</v>
      </c>
      <c r="U9" s="118"/>
      <c r="V9" s="116"/>
    </row>
    <row r="10" spans="1:22" ht="36.75" customHeight="1" thickTop="1" thickBot="1" x14ac:dyDescent="0.3">
      <c r="A10" s="20"/>
      <c r="B10" s="60">
        <v>4</v>
      </c>
      <c r="C10" s="61" t="s">
        <v>48</v>
      </c>
      <c r="D10" s="62">
        <v>1</v>
      </c>
      <c r="E10" s="63" t="s">
        <v>34</v>
      </c>
      <c r="F10" s="90" t="s">
        <v>60</v>
      </c>
      <c r="G10" s="111" t="s">
        <v>83</v>
      </c>
      <c r="H10" s="65" t="s">
        <v>35</v>
      </c>
      <c r="I10" s="150" t="s">
        <v>33</v>
      </c>
      <c r="J10" s="150" t="s">
        <v>35</v>
      </c>
      <c r="K10" s="131"/>
      <c r="L10" s="119"/>
      <c r="M10" s="135" t="s">
        <v>37</v>
      </c>
      <c r="N10" s="135" t="s">
        <v>38</v>
      </c>
      <c r="O10" s="136">
        <v>30</v>
      </c>
      <c r="P10" s="66">
        <f t="shared" si="0"/>
        <v>330</v>
      </c>
      <c r="Q10" s="67">
        <v>330</v>
      </c>
      <c r="R10" s="114">
        <v>330</v>
      </c>
      <c r="S10" s="68">
        <f t="shared" si="1"/>
        <v>330</v>
      </c>
      <c r="T10" s="69" t="str">
        <f t="shared" ref="T10:T21" si="2">IF(ISNUMBER(R10), IF(R10&gt;Q10,"NEVYHOVUJE","VYHOVUJE")," ")</f>
        <v>VYHOVUJE</v>
      </c>
      <c r="U10" s="91"/>
      <c r="V10" s="92" t="s">
        <v>13</v>
      </c>
    </row>
    <row r="11" spans="1:22" ht="36.75" customHeight="1" thickTop="1" thickBot="1" x14ac:dyDescent="0.3">
      <c r="A11" s="20"/>
      <c r="B11" s="93">
        <v>5</v>
      </c>
      <c r="C11" s="94" t="s">
        <v>49</v>
      </c>
      <c r="D11" s="95">
        <v>1</v>
      </c>
      <c r="E11" s="96" t="s">
        <v>34</v>
      </c>
      <c r="F11" s="97" t="s">
        <v>61</v>
      </c>
      <c r="G11" s="111" t="s">
        <v>74</v>
      </c>
      <c r="H11" s="98" t="s">
        <v>35</v>
      </c>
      <c r="I11" s="151"/>
      <c r="J11" s="151"/>
      <c r="K11" s="132"/>
      <c r="L11" s="120"/>
      <c r="M11" s="154"/>
      <c r="N11" s="154"/>
      <c r="O11" s="137"/>
      <c r="P11" s="100">
        <f t="shared" si="0"/>
        <v>810</v>
      </c>
      <c r="Q11" s="101">
        <v>810</v>
      </c>
      <c r="R11" s="114">
        <v>810</v>
      </c>
      <c r="S11" s="102">
        <f t="shared" si="1"/>
        <v>810</v>
      </c>
      <c r="T11" s="103" t="str">
        <f t="shared" si="2"/>
        <v>VYHOVUJE</v>
      </c>
      <c r="U11" s="104"/>
      <c r="V11" s="105" t="s">
        <v>12</v>
      </c>
    </row>
    <row r="12" spans="1:22" ht="102" customHeight="1" thickTop="1" thickBot="1" x14ac:dyDescent="0.3">
      <c r="A12" s="20"/>
      <c r="B12" s="93">
        <v>6</v>
      </c>
      <c r="C12" s="94" t="s">
        <v>50</v>
      </c>
      <c r="D12" s="95">
        <v>1</v>
      </c>
      <c r="E12" s="96" t="s">
        <v>34</v>
      </c>
      <c r="F12" s="97" t="s">
        <v>62</v>
      </c>
      <c r="G12" s="111" t="s">
        <v>75</v>
      </c>
      <c r="H12" s="98" t="s">
        <v>35</v>
      </c>
      <c r="I12" s="151"/>
      <c r="J12" s="151"/>
      <c r="K12" s="132"/>
      <c r="L12" s="120"/>
      <c r="M12" s="154"/>
      <c r="N12" s="154"/>
      <c r="O12" s="137"/>
      <c r="P12" s="100">
        <f t="shared" si="0"/>
        <v>3724</v>
      </c>
      <c r="Q12" s="101">
        <v>3724</v>
      </c>
      <c r="R12" s="114">
        <v>3724</v>
      </c>
      <c r="S12" s="102">
        <f t="shared" si="1"/>
        <v>3724</v>
      </c>
      <c r="T12" s="103" t="str">
        <f t="shared" si="2"/>
        <v>VYHOVUJE</v>
      </c>
      <c r="U12" s="104"/>
      <c r="V12" s="148" t="s">
        <v>14</v>
      </c>
    </row>
    <row r="13" spans="1:22" ht="103.5" customHeight="1" thickTop="1" thickBot="1" x14ac:dyDescent="0.3">
      <c r="A13" s="20"/>
      <c r="B13" s="93">
        <v>7</v>
      </c>
      <c r="C13" s="94" t="s">
        <v>51</v>
      </c>
      <c r="D13" s="95">
        <v>1</v>
      </c>
      <c r="E13" s="96" t="s">
        <v>34</v>
      </c>
      <c r="F13" s="97" t="s">
        <v>63</v>
      </c>
      <c r="G13" s="111" t="s">
        <v>76</v>
      </c>
      <c r="H13" s="98" t="s">
        <v>35</v>
      </c>
      <c r="I13" s="151"/>
      <c r="J13" s="151"/>
      <c r="K13" s="132"/>
      <c r="L13" s="120"/>
      <c r="M13" s="154"/>
      <c r="N13" s="154"/>
      <c r="O13" s="137"/>
      <c r="P13" s="100">
        <f t="shared" si="0"/>
        <v>609</v>
      </c>
      <c r="Q13" s="101">
        <v>609</v>
      </c>
      <c r="R13" s="114">
        <v>496</v>
      </c>
      <c r="S13" s="102">
        <f t="shared" si="1"/>
        <v>496</v>
      </c>
      <c r="T13" s="103" t="str">
        <f t="shared" si="2"/>
        <v>VYHOVUJE</v>
      </c>
      <c r="U13" s="104"/>
      <c r="V13" s="116"/>
    </row>
    <row r="14" spans="1:22" ht="94.5" customHeight="1" thickTop="1" thickBot="1" x14ac:dyDescent="0.3">
      <c r="A14" s="20"/>
      <c r="B14" s="93">
        <v>8</v>
      </c>
      <c r="C14" s="94" t="s">
        <v>52</v>
      </c>
      <c r="D14" s="95">
        <v>1</v>
      </c>
      <c r="E14" s="96" t="s">
        <v>34</v>
      </c>
      <c r="F14" s="97" t="s">
        <v>64</v>
      </c>
      <c r="G14" s="111" t="s">
        <v>88</v>
      </c>
      <c r="H14" s="98" t="s">
        <v>35</v>
      </c>
      <c r="I14" s="151"/>
      <c r="J14" s="151"/>
      <c r="K14" s="132"/>
      <c r="L14" s="120"/>
      <c r="M14" s="154"/>
      <c r="N14" s="154"/>
      <c r="O14" s="137"/>
      <c r="P14" s="100">
        <f t="shared" si="0"/>
        <v>390</v>
      </c>
      <c r="Q14" s="101">
        <v>390</v>
      </c>
      <c r="R14" s="114">
        <v>331</v>
      </c>
      <c r="S14" s="102">
        <f t="shared" si="1"/>
        <v>331</v>
      </c>
      <c r="T14" s="103" t="str">
        <f t="shared" si="2"/>
        <v>VYHOVUJE</v>
      </c>
      <c r="U14" s="104"/>
      <c r="V14" s="116"/>
    </row>
    <row r="15" spans="1:22" ht="132" customHeight="1" thickTop="1" thickBot="1" x14ac:dyDescent="0.3">
      <c r="A15" s="20"/>
      <c r="B15" s="93">
        <v>9</v>
      </c>
      <c r="C15" s="94" t="s">
        <v>53</v>
      </c>
      <c r="D15" s="95">
        <v>3</v>
      </c>
      <c r="E15" s="96" t="s">
        <v>34</v>
      </c>
      <c r="F15" s="97" t="s">
        <v>65</v>
      </c>
      <c r="G15" s="111" t="s">
        <v>77</v>
      </c>
      <c r="H15" s="98" t="s">
        <v>35</v>
      </c>
      <c r="I15" s="151"/>
      <c r="J15" s="151"/>
      <c r="K15" s="132"/>
      <c r="L15" s="120"/>
      <c r="M15" s="154"/>
      <c r="N15" s="154"/>
      <c r="O15" s="137"/>
      <c r="P15" s="100">
        <f t="shared" si="0"/>
        <v>1119</v>
      </c>
      <c r="Q15" s="101">
        <v>373</v>
      </c>
      <c r="R15" s="114">
        <v>316</v>
      </c>
      <c r="S15" s="102">
        <f t="shared" si="1"/>
        <v>948</v>
      </c>
      <c r="T15" s="103" t="str">
        <f t="shared" si="2"/>
        <v>VYHOVUJE</v>
      </c>
      <c r="U15" s="104"/>
      <c r="V15" s="149"/>
    </row>
    <row r="16" spans="1:22" ht="36.75" customHeight="1" thickTop="1" thickBot="1" x14ac:dyDescent="0.3">
      <c r="A16" s="20"/>
      <c r="B16" s="93">
        <v>10</v>
      </c>
      <c r="C16" s="94" t="s">
        <v>54</v>
      </c>
      <c r="D16" s="95">
        <v>1</v>
      </c>
      <c r="E16" s="96" t="s">
        <v>34</v>
      </c>
      <c r="F16" s="97" t="s">
        <v>66</v>
      </c>
      <c r="G16" s="111" t="s">
        <v>78</v>
      </c>
      <c r="H16" s="98" t="s">
        <v>35</v>
      </c>
      <c r="I16" s="151"/>
      <c r="J16" s="151"/>
      <c r="K16" s="132"/>
      <c r="L16" s="120"/>
      <c r="M16" s="154"/>
      <c r="N16" s="154"/>
      <c r="O16" s="137"/>
      <c r="P16" s="100">
        <f t="shared" si="0"/>
        <v>329</v>
      </c>
      <c r="Q16" s="101">
        <v>329</v>
      </c>
      <c r="R16" s="114">
        <v>303</v>
      </c>
      <c r="S16" s="102">
        <f t="shared" si="1"/>
        <v>303</v>
      </c>
      <c r="T16" s="103" t="str">
        <f t="shared" si="2"/>
        <v>VYHOVUJE</v>
      </c>
      <c r="U16" s="104"/>
      <c r="V16" s="148" t="s">
        <v>15</v>
      </c>
    </row>
    <row r="17" spans="1:22" ht="59.25" customHeight="1" thickTop="1" thickBot="1" x14ac:dyDescent="0.3">
      <c r="A17" s="20"/>
      <c r="B17" s="93">
        <v>11</v>
      </c>
      <c r="C17" s="94" t="s">
        <v>55</v>
      </c>
      <c r="D17" s="95">
        <v>2</v>
      </c>
      <c r="E17" s="96" t="s">
        <v>34</v>
      </c>
      <c r="F17" s="97" t="s">
        <v>67</v>
      </c>
      <c r="G17" s="111" t="s">
        <v>79</v>
      </c>
      <c r="H17" s="98" t="s">
        <v>35</v>
      </c>
      <c r="I17" s="151"/>
      <c r="J17" s="151"/>
      <c r="K17" s="132"/>
      <c r="L17" s="157"/>
      <c r="M17" s="154"/>
      <c r="N17" s="154"/>
      <c r="O17" s="137"/>
      <c r="P17" s="100">
        <f t="shared" si="0"/>
        <v>520</v>
      </c>
      <c r="Q17" s="101">
        <v>260</v>
      </c>
      <c r="R17" s="114">
        <v>242</v>
      </c>
      <c r="S17" s="102">
        <f t="shared" si="1"/>
        <v>484</v>
      </c>
      <c r="T17" s="103" t="str">
        <f t="shared" si="2"/>
        <v>VYHOVUJE</v>
      </c>
      <c r="U17" s="104"/>
      <c r="V17" s="149"/>
    </row>
    <row r="18" spans="1:22" ht="201" customHeight="1" thickTop="1" thickBot="1" x14ac:dyDescent="0.3">
      <c r="A18" s="20"/>
      <c r="B18" s="93">
        <v>12</v>
      </c>
      <c r="C18" s="94" t="s">
        <v>56</v>
      </c>
      <c r="D18" s="95">
        <v>2</v>
      </c>
      <c r="E18" s="96" t="s">
        <v>34</v>
      </c>
      <c r="F18" s="97" t="s">
        <v>69</v>
      </c>
      <c r="G18" s="111" t="s">
        <v>80</v>
      </c>
      <c r="H18" s="112" t="s">
        <v>86</v>
      </c>
      <c r="I18" s="151"/>
      <c r="J18" s="151"/>
      <c r="K18" s="132"/>
      <c r="L18" s="99" t="s">
        <v>42</v>
      </c>
      <c r="M18" s="154"/>
      <c r="N18" s="154"/>
      <c r="O18" s="137"/>
      <c r="P18" s="100">
        <f t="shared" si="0"/>
        <v>9300</v>
      </c>
      <c r="Q18" s="101">
        <v>4650</v>
      </c>
      <c r="R18" s="114">
        <v>4386</v>
      </c>
      <c r="S18" s="102">
        <f t="shared" si="1"/>
        <v>8772</v>
      </c>
      <c r="T18" s="103" t="str">
        <f t="shared" si="2"/>
        <v>VYHOVUJE</v>
      </c>
      <c r="U18" s="104"/>
      <c r="V18" s="105" t="s">
        <v>11</v>
      </c>
    </row>
    <row r="19" spans="1:22" ht="36.75" customHeight="1" thickTop="1" thickBot="1" x14ac:dyDescent="0.3">
      <c r="A19" s="20"/>
      <c r="B19" s="93">
        <v>13</v>
      </c>
      <c r="C19" s="94" t="s">
        <v>57</v>
      </c>
      <c r="D19" s="95">
        <v>2</v>
      </c>
      <c r="E19" s="96" t="s">
        <v>34</v>
      </c>
      <c r="F19" s="97" t="s">
        <v>68</v>
      </c>
      <c r="G19" s="111" t="s">
        <v>81</v>
      </c>
      <c r="H19" s="98" t="s">
        <v>35</v>
      </c>
      <c r="I19" s="151"/>
      <c r="J19" s="151"/>
      <c r="K19" s="132"/>
      <c r="L19" s="156"/>
      <c r="M19" s="154"/>
      <c r="N19" s="154"/>
      <c r="O19" s="137"/>
      <c r="P19" s="100">
        <f t="shared" si="0"/>
        <v>300</v>
      </c>
      <c r="Q19" s="101">
        <v>150</v>
      </c>
      <c r="R19" s="114">
        <v>144</v>
      </c>
      <c r="S19" s="102">
        <f t="shared" si="1"/>
        <v>288</v>
      </c>
      <c r="T19" s="103" t="str">
        <f t="shared" si="2"/>
        <v>VYHOVUJE</v>
      </c>
      <c r="U19" s="104"/>
      <c r="V19" s="148" t="s">
        <v>13</v>
      </c>
    </row>
    <row r="20" spans="1:22" ht="84.75" customHeight="1" thickTop="1" thickBot="1" x14ac:dyDescent="0.3">
      <c r="A20" s="20"/>
      <c r="B20" s="93">
        <v>14</v>
      </c>
      <c r="C20" s="94" t="s">
        <v>58</v>
      </c>
      <c r="D20" s="95">
        <v>1</v>
      </c>
      <c r="E20" s="96" t="s">
        <v>34</v>
      </c>
      <c r="F20" s="97" t="s">
        <v>70</v>
      </c>
      <c r="G20" s="111" t="s">
        <v>82</v>
      </c>
      <c r="H20" s="98" t="s">
        <v>35</v>
      </c>
      <c r="I20" s="151"/>
      <c r="J20" s="151"/>
      <c r="K20" s="132"/>
      <c r="L20" s="157"/>
      <c r="M20" s="154"/>
      <c r="N20" s="154"/>
      <c r="O20" s="137"/>
      <c r="P20" s="100">
        <f t="shared" si="0"/>
        <v>1093</v>
      </c>
      <c r="Q20" s="101">
        <v>1093</v>
      </c>
      <c r="R20" s="114">
        <v>1093</v>
      </c>
      <c r="S20" s="102">
        <f t="shared" si="1"/>
        <v>1093</v>
      </c>
      <c r="T20" s="103" t="str">
        <f t="shared" si="2"/>
        <v>VYHOVUJE</v>
      </c>
      <c r="U20" s="104"/>
      <c r="V20" s="149"/>
    </row>
    <row r="21" spans="1:22" ht="137.25" customHeight="1" thickTop="1" thickBot="1" x14ac:dyDescent="0.3">
      <c r="A21" s="20"/>
      <c r="B21" s="70">
        <v>15</v>
      </c>
      <c r="C21" s="71" t="s">
        <v>59</v>
      </c>
      <c r="D21" s="72">
        <v>4</v>
      </c>
      <c r="E21" s="73" t="s">
        <v>34</v>
      </c>
      <c r="F21" s="79" t="s">
        <v>71</v>
      </c>
      <c r="G21" s="111" t="s">
        <v>87</v>
      </c>
      <c r="H21" s="74" t="s">
        <v>35</v>
      </c>
      <c r="I21" s="152"/>
      <c r="J21" s="152"/>
      <c r="K21" s="153"/>
      <c r="L21" s="106" t="s">
        <v>42</v>
      </c>
      <c r="M21" s="155"/>
      <c r="N21" s="155"/>
      <c r="O21" s="147"/>
      <c r="P21" s="75">
        <f t="shared" si="0"/>
        <v>1964</v>
      </c>
      <c r="Q21" s="76">
        <v>491</v>
      </c>
      <c r="R21" s="114">
        <v>404</v>
      </c>
      <c r="S21" s="77">
        <f t="shared" si="1"/>
        <v>1616</v>
      </c>
      <c r="T21" s="78" t="str">
        <f t="shared" si="2"/>
        <v>VYHOVUJE</v>
      </c>
      <c r="U21" s="107"/>
      <c r="V21" s="108" t="s">
        <v>14</v>
      </c>
    </row>
    <row r="22" spans="1:22" ht="17.45" customHeight="1" thickTop="1" thickBot="1" x14ac:dyDescent="0.3">
      <c r="C22"/>
      <c r="D22"/>
      <c r="E22"/>
      <c r="F22"/>
      <c r="G22"/>
      <c r="H22"/>
      <c r="I22"/>
      <c r="J22"/>
      <c r="N22"/>
      <c r="O22"/>
      <c r="P22"/>
    </row>
    <row r="23" spans="1:22" ht="51.75" customHeight="1" thickTop="1" thickBot="1" x14ac:dyDescent="0.3">
      <c r="B23" s="145" t="s">
        <v>31</v>
      </c>
      <c r="C23" s="145"/>
      <c r="D23" s="145"/>
      <c r="E23" s="145"/>
      <c r="F23" s="145"/>
      <c r="G23" s="145"/>
      <c r="H23" s="40"/>
      <c r="I23" s="40"/>
      <c r="J23" s="21"/>
      <c r="K23" s="21"/>
      <c r="L23" s="6"/>
      <c r="M23" s="6"/>
      <c r="N23" s="6"/>
      <c r="O23" s="22"/>
      <c r="P23" s="22"/>
      <c r="Q23" s="23" t="s">
        <v>9</v>
      </c>
      <c r="R23" s="142" t="s">
        <v>10</v>
      </c>
      <c r="S23" s="143"/>
      <c r="T23" s="144"/>
      <c r="U23" s="24"/>
      <c r="V23" s="25"/>
    </row>
    <row r="24" spans="1:22" ht="50.45" customHeight="1" thickTop="1" thickBot="1" x14ac:dyDescent="0.3">
      <c r="B24" s="146" t="s">
        <v>29</v>
      </c>
      <c r="C24" s="146"/>
      <c r="D24" s="146"/>
      <c r="E24" s="146"/>
      <c r="F24" s="146"/>
      <c r="G24" s="146"/>
      <c r="H24" s="146"/>
      <c r="I24" s="26"/>
      <c r="L24" s="9"/>
      <c r="M24" s="9"/>
      <c r="N24" s="9"/>
      <c r="O24" s="27"/>
      <c r="P24" s="27"/>
      <c r="Q24" s="28">
        <f>SUM(P7:P21)</f>
        <v>50428</v>
      </c>
      <c r="R24" s="139">
        <f>SUM(S7:S21)</f>
        <v>47325</v>
      </c>
      <c r="S24" s="140"/>
      <c r="T24" s="141"/>
    </row>
    <row r="25" spans="1:22" ht="15.75" thickTop="1" x14ac:dyDescent="0.25">
      <c r="B25" s="138" t="s">
        <v>30</v>
      </c>
      <c r="C25" s="138"/>
      <c r="D25" s="138"/>
      <c r="E25" s="138"/>
      <c r="F25" s="138"/>
      <c r="G25" s="138"/>
      <c r="H25" s="11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9"/>
      <c r="C26" s="39"/>
      <c r="D26" s="39"/>
      <c r="E26" s="39"/>
      <c r="F26" s="39"/>
      <c r="G26" s="110"/>
      <c r="H26" s="11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x14ac:dyDescent="0.25">
      <c r="B27" s="39"/>
      <c r="C27" s="39"/>
      <c r="D27" s="39"/>
      <c r="E27" s="39"/>
      <c r="F27" s="39"/>
      <c r="G27" s="110"/>
      <c r="H27" s="11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x14ac:dyDescent="0.25">
      <c r="B28" s="39"/>
      <c r="C28" s="39"/>
      <c r="D28" s="39"/>
      <c r="E28" s="39"/>
      <c r="F28" s="39"/>
      <c r="G28" s="110"/>
      <c r="H28" s="11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10"/>
      <c r="H29" s="11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H30" s="3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10"/>
      <c r="H31" s="11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0"/>
      <c r="H32" s="11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0"/>
      <c r="H33" s="11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0"/>
      <c r="H34" s="11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0"/>
      <c r="H35" s="11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0"/>
      <c r="H36" s="11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0"/>
      <c r="H37" s="11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0"/>
      <c r="H38" s="11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0"/>
      <c r="H39" s="11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0"/>
      <c r="H40" s="11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0"/>
      <c r="H41" s="11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0"/>
      <c r="H42" s="11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0"/>
      <c r="H43" s="11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0"/>
      <c r="H44" s="11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0"/>
      <c r="H45" s="11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0"/>
      <c r="H46" s="11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0"/>
      <c r="H47" s="11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0"/>
      <c r="H48" s="11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0"/>
      <c r="H49" s="11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0"/>
      <c r="H50" s="11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0"/>
      <c r="H51" s="11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0"/>
      <c r="H52" s="11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0"/>
      <c r="H53" s="11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0"/>
      <c r="H54" s="11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0"/>
      <c r="H55" s="11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0"/>
      <c r="H56" s="11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0"/>
      <c r="H57" s="11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0"/>
      <c r="H58" s="11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0"/>
      <c r="H59" s="11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0"/>
      <c r="H60" s="11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0"/>
      <c r="H61" s="11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0"/>
      <c r="H62" s="11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0"/>
      <c r="H63" s="11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0"/>
      <c r="H64" s="11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0"/>
      <c r="H65" s="11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0"/>
      <c r="H66" s="11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0"/>
      <c r="H67" s="11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0"/>
      <c r="H68" s="11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0"/>
      <c r="H69" s="11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0"/>
      <c r="H70" s="11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0"/>
      <c r="H71" s="11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0"/>
      <c r="H72" s="11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0"/>
      <c r="H73" s="11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0"/>
      <c r="H74" s="11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0"/>
      <c r="H75" s="11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0"/>
      <c r="H76" s="11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0"/>
      <c r="H77" s="11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0"/>
      <c r="H78" s="11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0"/>
      <c r="H79" s="11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0"/>
      <c r="H80" s="11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0"/>
      <c r="H81" s="11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0"/>
      <c r="H82" s="11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0"/>
      <c r="H83" s="11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0"/>
      <c r="H84" s="11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0"/>
      <c r="H85" s="11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0"/>
      <c r="H86" s="11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0"/>
      <c r="H87" s="11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0"/>
      <c r="H88" s="11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0"/>
      <c r="H89" s="11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0"/>
      <c r="H90" s="11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0"/>
      <c r="H91" s="11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0"/>
      <c r="H92" s="11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0"/>
      <c r="H93" s="11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0"/>
      <c r="H94" s="11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0"/>
      <c r="H95" s="11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0"/>
      <c r="H96" s="110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0"/>
      <c r="H97" s="110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0"/>
      <c r="H98" s="110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0"/>
      <c r="H99" s="110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0"/>
      <c r="H100" s="110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0"/>
      <c r="H101" s="110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0"/>
      <c r="H102" s="110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0"/>
      <c r="H103" s="110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0"/>
      <c r="H104" s="110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0"/>
      <c r="H105" s="110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0"/>
      <c r="H106" s="110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0"/>
      <c r="H107" s="110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10"/>
      <c r="H108" s="110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10"/>
      <c r="H109" s="110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10"/>
      <c r="H110" s="110"/>
      <c r="I110" s="11"/>
      <c r="J110" s="11"/>
      <c r="K110" s="11"/>
      <c r="L110" s="11"/>
      <c r="M110" s="11"/>
      <c r="N110" s="5"/>
      <c r="O110" s="5"/>
      <c r="P110" s="5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ht="19.899999999999999" customHeight="1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</sheetData>
  <sheetProtection algorithmName="SHA-512" hashValue="UwF4Dw/sNdwJZ5oxgCoH77Obo2lMG3W5WI5DieivFtMowBxSg1DOeGylB3ozgctPj8U9vR0lWkTyhlswm5DmOg==" saltValue="/rJQ2ueu+mndeCPOWqSpng==" spinCount="100000" sheet="1" objects="1" scenarios="1"/>
  <mergeCells count="28">
    <mergeCell ref="O10:O21"/>
    <mergeCell ref="V12:V15"/>
    <mergeCell ref="V16:V17"/>
    <mergeCell ref="V19:V20"/>
    <mergeCell ref="I10:I21"/>
    <mergeCell ref="J10:J21"/>
    <mergeCell ref="K10:K21"/>
    <mergeCell ref="M10:M21"/>
    <mergeCell ref="N10:N21"/>
    <mergeCell ref="L19:L20"/>
    <mergeCell ref="L10:L17"/>
    <mergeCell ref="B25:G25"/>
    <mergeCell ref="R24:T24"/>
    <mergeCell ref="R23:T23"/>
    <mergeCell ref="B23:G23"/>
    <mergeCell ref="B24:H24"/>
    <mergeCell ref="V8:V9"/>
    <mergeCell ref="U8:U9"/>
    <mergeCell ref="L8:L9"/>
    <mergeCell ref="B1:D1"/>
    <mergeCell ref="G5:H5"/>
    <mergeCell ref="G2:N3"/>
    <mergeCell ref="I8:I9"/>
    <mergeCell ref="J8:J9"/>
    <mergeCell ref="K8:K9"/>
    <mergeCell ref="M8:M9"/>
    <mergeCell ref="N8:N9"/>
    <mergeCell ref="O8:O9"/>
  </mergeCells>
  <conditionalFormatting sqref="B7:B21 D7:D21">
    <cfRule type="containsBlanks" dxfId="7" priority="96">
      <formula>LEN(TRIM(B7))=0</formula>
    </cfRule>
  </conditionalFormatting>
  <conditionalFormatting sqref="B7:B21">
    <cfRule type="cellIs" dxfId="6" priority="93" operator="greaterThanOrEqual">
      <formula>1</formula>
    </cfRule>
  </conditionalFormatting>
  <conditionalFormatting sqref="G7:H21 R7:R2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21">
    <cfRule type="notContainsBlanks" dxfId="2" priority="69">
      <formula>LEN(TRIM(G7))&gt;0</formula>
    </cfRule>
  </conditionalFormatting>
  <conditionalFormatting sqref="T7:T2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21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WSSejk6i93o60t4P2JGr0T8fA9E3QB5c/le37vYyEzs=</DigestValue>
    </Reference>
    <Reference Type="http://www.w3.org/2000/09/xmldsig#Object" URI="#idOfficeObject">
      <DigestMethod Algorithm="http://www.w3.org/2001/04/xmlenc#sha256"/>
      <DigestValue>tm3DXzGGqThZsqhT/Wxxev/BtmODL5M8IOBvplf0DyY=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nz9BrztSIjL7aFJ3p8A2iMjWc8BlJw7PIzzVPHPQfAw=</DigestValue>
    </Reference>
  </SignedInfo>
  <SignatureValue>AP0ytaf7anEwVloeVkw6W3BpDUWQWMhGn9JJXnQ5ll2BxrsYMy3l127xfZ+9WSVZbUoCP6DdwAMo
3Pn71Pb08klsFBIrFCbQZWgXZEShFH3WZSLnJG6ZT2V/efFfZlWEjUf3Th5MexBXIDitctVpsYv6
NA/YPf2ci9VWZwYSmxZtXS6FjIPr7tbeYsJI3UmpwyAlEPundWAoKEMGvwuwDF5xXg+L4pzWfl4G
R9w1LaPNSwnouivVkQPxCV+VirTwRXIbcEspFKSlsuL+xfEIz5DwPEl5rRGgLmvXB+ufCrImfmyg
+0Xuf6uxbAYzdUae6jWpdv9lUj95YJn+w4pqig==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Ia2nk+7UXmQMSt7ZgI6XEHnkUfCZdwhlscrBsvopoIA=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gIC3tcrdCq7rnqV8E3P7Hlk9FSpgMS8LiKsbpMz7rcE=</DigestValue>
      </Reference>
      <Reference URI="/xl/sharedStrings.xml?ContentType=application/vnd.openxmlformats-officedocument.spreadsheetml.sharedStrings+xml">
        <DigestMethod Algorithm="http://www.w3.org/2001/04/xmlenc#sha256"/>
        <DigestValue>CRufERtC0PqvclfC+Ref0gOCx4a7pPXrtwAglifAyws=</DigestValue>
      </Reference>
      <Reference URI="/xl/styles.xml?ContentType=application/vnd.openxmlformats-officedocument.spreadsheetml.styles+xml">
        <DigestMethod Algorithm="http://www.w3.org/2001/04/xmlenc#sha256"/>
        <DigestValue>LM5vlMDvNS7LldDvmYQXyDy5iFpPdbkUFimg44vOK4A=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vN13f/s0Ai9c9TQ7bbpmZntbSMol0h3hbi2FOW5mp1M=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+hkDn1hXvD3tZjDR/buzjz3Wj9vb5DC6cXwtAfPjWGw=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2023-03-15T12:07:45Z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2023-03-15T12:07:45Z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2023-02-06T11:42:37Z</cp:lastPrinted>
  <dcterms:created xsi:type="dcterms:W3CDTF">2014-03-05T12:43:32Z</dcterms:created>
  <dcterms:modified xsi:type="dcterms:W3CDTF">2023-03-15T12:04:22Z</dcterms:modified>
</cp:coreProperties>
</file>